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Nota" sheetId="1" r:id="rId1"/>
    <sheet name="Peserta" sheetId="2" r:id="rId2"/>
    <sheet name="Carta Analisa Peserta" sheetId="3" r:id="rId3"/>
    <sheet name="Analisa Peserta" sheetId="4" r:id="rId4"/>
  </sheets>
  <definedNames/>
  <calcPr fullCalcOnLoad="1"/>
</workbook>
</file>

<file path=xl/sharedStrings.xml><?xml version="1.0" encoding="utf-8"?>
<sst xmlns="http://schemas.openxmlformats.org/spreadsheetml/2006/main" count="102" uniqueCount="75">
  <si>
    <t>MAKLUMBALAS PESERTA</t>
  </si>
  <si>
    <t>BIL</t>
  </si>
  <si>
    <t>BAHAGIAN</t>
  </si>
  <si>
    <t>NO.</t>
  </si>
  <si>
    <t>B1</t>
  </si>
  <si>
    <t>a</t>
  </si>
  <si>
    <t>b</t>
  </si>
  <si>
    <t>c</t>
  </si>
  <si>
    <t>B2</t>
  </si>
  <si>
    <t>B3</t>
  </si>
  <si>
    <t>B4</t>
  </si>
  <si>
    <t>B5</t>
  </si>
  <si>
    <t>B6</t>
  </si>
  <si>
    <t>B7</t>
  </si>
  <si>
    <t>B8</t>
  </si>
  <si>
    <t>I</t>
  </si>
  <si>
    <t>II</t>
  </si>
  <si>
    <t>ANALISA PESERTA</t>
  </si>
  <si>
    <t>SKALA</t>
  </si>
  <si>
    <t>Jumlah</t>
  </si>
  <si>
    <t>INDEX</t>
  </si>
  <si>
    <t>B1a</t>
  </si>
  <si>
    <t>PURATA</t>
  </si>
  <si>
    <t>Pemikiran Kritis &amp; Kemahiran Menyelesaikan Masalah</t>
  </si>
  <si>
    <t>Kemahiran Berkomunikasi</t>
  </si>
  <si>
    <t>Kemahiran Kerja Berpasukan</t>
  </si>
  <si>
    <t>Etika &amp; Moral Profesional</t>
  </si>
  <si>
    <t>Pembelajaran Berterusan &amp; Pengurusan Maklumat</t>
  </si>
  <si>
    <t>Kemahiran Keusahawanan</t>
  </si>
  <si>
    <t>Kemahiran Kepimpinan</t>
  </si>
  <si>
    <t>BAHAGIAN 2</t>
  </si>
  <si>
    <t>Menyumbang Kepada KI</t>
  </si>
  <si>
    <t>Setuju</t>
  </si>
  <si>
    <t>Tidak Setuju</t>
  </si>
  <si>
    <t>JADUAL 2: PENILAIAN SAMA ADA PROGRAM MENYUMBANG KEPADA KEMAHIRAN INSANIAH (PESERTA)</t>
  </si>
  <si>
    <t>Bersetuju</t>
  </si>
  <si>
    <t>Tidak Bersetuju</t>
  </si>
  <si>
    <t>Penilaian</t>
  </si>
  <si>
    <t>Jumlah Keseluruhan</t>
  </si>
  <si>
    <t>CARTA 2: PENILAIAN SAMA ADA PROGRAM MENYUMBANG KEPADA KEMAHIRAN INSANIAH (PESERTA)</t>
  </si>
  <si>
    <t>B1b</t>
  </si>
  <si>
    <t>B1c</t>
  </si>
  <si>
    <t>B2a</t>
  </si>
  <si>
    <t>B2b</t>
  </si>
  <si>
    <t>B2c</t>
  </si>
  <si>
    <t>B3a</t>
  </si>
  <si>
    <t>B3b</t>
  </si>
  <si>
    <t>B4a</t>
  </si>
  <si>
    <t>B4b</t>
  </si>
  <si>
    <t>B5a</t>
  </si>
  <si>
    <t>B6a</t>
  </si>
  <si>
    <t>B7a</t>
  </si>
  <si>
    <t>B7b</t>
  </si>
  <si>
    <t>INDEX II</t>
  </si>
  <si>
    <t>Pengisian Program</t>
  </si>
  <si>
    <t>Persembahan Multimedia</t>
  </si>
  <si>
    <t>Lokasi Program</t>
  </si>
  <si>
    <t>Mutu Makanan &amp; Minuman</t>
  </si>
  <si>
    <t>Keseluruhan Program</t>
  </si>
  <si>
    <t>Aturcara &amp; Pengendalian Program</t>
  </si>
  <si>
    <t>JADUAL 1: PURATA PENILAIAN KEMAHIRAN INSANIAH (PESERTA)</t>
  </si>
  <si>
    <t>CARTA 2: PURATA PENILAIAN KEMAHIRAN INSANIAH (PESERTA)</t>
  </si>
  <si>
    <t>JADUAL 3: PURATA PENILAIAN PELAKSANAAN AKTIVITI (PESERTA)</t>
  </si>
  <si>
    <t>CARTA 3: PURATA PENILAIAN PELAKSANAAN AKTIVITI (PESERTA)</t>
  </si>
  <si>
    <t>1. Sila pastikan saudara/ saudari mengasingkan borang penilaian peserta dan Penganjur/ Jawatankuasa</t>
  </si>
  <si>
    <t>2. Templet ini adalah untuk penilaian Peserta sahaja</t>
  </si>
  <si>
    <t>7. Saudara/ saudari diminta untuk tidak membuat sebarang pindaan pada templet ini</t>
  </si>
  <si>
    <r>
      <t xml:space="preserve">4. Saudara/ saudari hanya perlu mengisi di </t>
    </r>
    <r>
      <rPr>
        <i/>
        <sz val="15"/>
        <color indexed="9"/>
        <rFont val="Calibri"/>
        <family val="2"/>
      </rPr>
      <t>sheet (berwarna hijau sahaja),</t>
    </r>
    <r>
      <rPr>
        <sz val="15"/>
        <color indexed="9"/>
        <rFont val="Calibri"/>
        <family val="2"/>
      </rPr>
      <t xml:space="preserve"> bertajuk "Peserta"</t>
    </r>
  </si>
  <si>
    <t>5. Untuk soalan B8, sila taip "S" untuk pilihan jawapan "Setuju" atau "TS" untuk pilihan jawapan "Tidak Setuju" berdasarkan pada borang yang telah diisi</t>
  </si>
  <si>
    <t>6. Saudara/ saudari hanya perlu copy ke semua Jadual &amp; Carta di sheet (berwarna ungu), bertajuk "Carta Analisa Peserta"</t>
  </si>
  <si>
    <t>Nota:</t>
  </si>
  <si>
    <t>Sekiranya nilai "0" tertera pada mana-mana elemen K.I. di atas, bermaksud pengisian program yang dijalankan tidak melibatkan elemen K.I. tersebut.</t>
  </si>
  <si>
    <t>PANDUAN MENGISI TEMPLET ANALISA PENILAIAN AKTIVITI PELAJAR (PESERTA)</t>
  </si>
  <si>
    <t>3. Had maksimum jumlah borang penilaian adalah sebanyak 30 Peserta</t>
  </si>
  <si>
    <t>BIL. PESERTA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</si>
</sst>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9"/>
      <name val="Calibri"/>
      <family val="2"/>
    </font>
    <font>
      <i/>
      <sz val="15"/>
      <color indexed="9"/>
      <name val="Calibri"/>
      <family val="2"/>
    </font>
    <font>
      <sz val="9"/>
      <color indexed="63"/>
      <name val="Calibri"/>
      <family val="0"/>
    </font>
    <font>
      <b/>
      <sz val="9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1"/>
      <name val="Calibri"/>
      <family val="2"/>
    </font>
    <font>
      <b/>
      <i/>
      <sz val="11"/>
      <color theme="1"/>
      <name val="Calibri"/>
      <family val="2"/>
    </font>
    <font>
      <sz val="15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 quotePrefix="1">
      <alignment horizontal="left" vertical="center"/>
    </xf>
    <xf numFmtId="2" fontId="0" fillId="0" borderId="10" xfId="0" applyNumberFormat="1" applyBorder="1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8" borderId="12" xfId="0" applyFill="1" applyBorder="1" applyAlignment="1" applyProtection="1">
      <alignment horizontal="center" vertical="center"/>
      <protection/>
    </xf>
    <xf numFmtId="2" fontId="0" fillId="8" borderId="10" xfId="0" applyNumberFormat="1" applyFill="1" applyBorder="1" applyAlignment="1" applyProtection="1">
      <alignment horizontal="center" vertical="center"/>
      <protection/>
    </xf>
    <xf numFmtId="0" fontId="0" fillId="8" borderId="10" xfId="0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left" vertical="center" wrapText="1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0" fillId="14" borderId="12" xfId="0" applyFill="1" applyBorder="1" applyAlignment="1" applyProtection="1">
      <alignment horizontal="center" vertical="center"/>
      <protection/>
    </xf>
    <xf numFmtId="2" fontId="0" fillId="14" borderId="10" xfId="0" applyNumberFormat="1" applyFill="1" applyBorder="1" applyAlignment="1" applyProtection="1">
      <alignment horizontal="center" vertical="center"/>
      <protection/>
    </xf>
    <xf numFmtId="0" fontId="0" fillId="14" borderId="10" xfId="0" applyFill="1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42" fillId="5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2" fontId="45" fillId="0" borderId="0" xfId="0" applyNumberFormat="1" applyFont="1" applyBorder="1" applyAlignment="1">
      <alignment horizontal="left" vertical="center"/>
    </xf>
    <xf numFmtId="0" fontId="46" fillId="34" borderId="0" xfId="0" applyFont="1" applyFill="1" applyAlignment="1">
      <alignment horizontal="left" wrapText="1"/>
    </xf>
    <xf numFmtId="0" fontId="46" fillId="34" borderId="0" xfId="0" applyFont="1" applyFill="1" applyAlignment="1">
      <alignment horizontal="center" wrapText="1"/>
    </xf>
    <xf numFmtId="0" fontId="46" fillId="34" borderId="0" xfId="0" applyFont="1" applyFill="1" applyAlignment="1" quotePrefix="1">
      <alignment horizontal="left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1" fillId="33" borderId="10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2" fontId="45" fillId="0" borderId="27" xfId="0" applyNumberFormat="1" applyFont="1" applyBorder="1" applyAlignment="1">
      <alignment horizontal="left"/>
    </xf>
    <xf numFmtId="2" fontId="45" fillId="0" borderId="0" xfId="0" applyNumberFormat="1" applyFont="1" applyBorder="1" applyAlignment="1">
      <alignment horizontal="left" vertical="center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2" xfId="0" applyFont="1" applyFill="1" applyBorder="1" applyAlignment="1" applyProtection="1">
      <alignment horizontal="center" vertical="center"/>
      <protection/>
    </xf>
    <xf numFmtId="0" fontId="31" fillId="33" borderId="13" xfId="0" applyFont="1" applyFill="1" applyBorder="1" applyAlignment="1" applyProtection="1">
      <alignment horizontal="center" vertical="center"/>
      <protection/>
    </xf>
    <xf numFmtId="0" fontId="31" fillId="33" borderId="30" xfId="0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PENILAIAN KEMAHIRAN INSANIAH (PESERTA)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1285"/>
          <c:w val="0.840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'Carta Analisa Peserta'!$A$3:$G$3</c:f>
              <c:strCache/>
            </c:strRef>
          </c:cat>
          <c:val>
            <c:numRef>
              <c:f>'Carta Analisa Peserta'!$A$4:$G$4</c:f>
              <c:numCache/>
            </c:numRef>
          </c:val>
          <c:shape val="box"/>
        </c:ser>
        <c:shape val="box"/>
        <c:axId val="43757607"/>
        <c:axId val="58274144"/>
      </c:bar3D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ELEMEN KEMAHIRAN INSANIAH</a:t>
                </a:r>
              </a:p>
            </c:rich>
          </c:tx>
          <c:layout>
            <c:manualLayout>
              <c:xMode val="factor"/>
              <c:yMode val="factor"/>
              <c:x val="-0.08475"/>
              <c:y val="0.0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SKALA</a:t>
                </a:r>
              </a:p>
            </c:rich>
          </c:tx>
          <c:layout>
            <c:manualLayout>
              <c:xMode val="factor"/>
              <c:yMode val="factor"/>
              <c:x val="-0.1957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57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5175"/>
          <c:w val="0.086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PENILAIAN PROGRAM MENYUMBANG KEPADA K.I (PESERTA)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295"/>
          <c:w val="0.44675"/>
          <c:h val="0.687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'Carta Analisa Peserta'!$B$33:$C$33</c:f>
              <c:strCache/>
            </c:strRef>
          </c:cat>
          <c:val>
            <c:numRef>
              <c:f>'Carta Analisa Peserta'!$B$34:$C$34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"/>
          <c:y val="0.513"/>
          <c:w val="0.16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PENILAIAN PELAKSANAAN AKTIVITI (PESERTA)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1195"/>
          <c:w val="0.84025"/>
          <c:h val="0.807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'Carta Analisa Peserta'!$A$61:$F$61</c:f>
              <c:strCache/>
            </c:strRef>
          </c:cat>
          <c:val>
            <c:numRef>
              <c:f>'Carta Analisa Peserta'!$A$62:$F$62</c:f>
              <c:numCache/>
            </c:numRef>
          </c:val>
          <c:shape val="box"/>
        </c:ser>
        <c:shape val="box"/>
        <c:axId val="54705249"/>
        <c:axId val="22585194"/>
      </c:bar3DChart>
      <c:cat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2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SKALA</a:t>
                </a:r>
              </a:p>
            </c:rich>
          </c:tx>
          <c:layout>
            <c:manualLayout>
              <c:xMode val="factor"/>
              <c:yMode val="factor"/>
              <c:x val="-0.05575"/>
              <c:y val="0.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51625"/>
          <c:w val="0.086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28575</xdr:rowOff>
    </xdr:from>
    <xdr:to>
      <xdr:col>4</xdr:col>
      <xdr:colOff>1562100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8100" y="2314575"/>
        <a:ext cx="62674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47625</xdr:rowOff>
    </xdr:from>
    <xdr:to>
      <xdr:col>4</xdr:col>
      <xdr:colOff>1038225</xdr:colOff>
      <xdr:row>56</xdr:row>
      <xdr:rowOff>171450</xdr:rowOff>
    </xdr:to>
    <xdr:graphicFrame>
      <xdr:nvGraphicFramePr>
        <xdr:cNvPr id="2" name="Chart 2"/>
        <xdr:cNvGraphicFramePr/>
      </xdr:nvGraphicFramePr>
      <xdr:xfrm>
        <a:off x="66675" y="7686675"/>
        <a:ext cx="57150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65</xdr:row>
      <xdr:rowOff>38100</xdr:rowOff>
    </xdr:from>
    <xdr:to>
      <xdr:col>4</xdr:col>
      <xdr:colOff>1533525</xdr:colOff>
      <xdr:row>85</xdr:row>
      <xdr:rowOff>114300</xdr:rowOff>
    </xdr:to>
    <xdr:graphicFrame>
      <xdr:nvGraphicFramePr>
        <xdr:cNvPr id="3" name="Chart 3"/>
        <xdr:cNvGraphicFramePr/>
      </xdr:nvGraphicFramePr>
      <xdr:xfrm>
        <a:off x="28575" y="13392150"/>
        <a:ext cx="62484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0" zoomScaleNormal="110" zoomScalePageLayoutView="0" workbookViewId="0" topLeftCell="A1">
      <selection activeCell="H16" sqref="H16"/>
    </sheetView>
  </sheetViews>
  <sheetFormatPr defaultColWidth="9.140625" defaultRowHeight="15"/>
  <cols>
    <col min="12" max="12" width="17.7109375" style="0" customWidth="1"/>
  </cols>
  <sheetData>
    <row r="1" spans="1:12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9.75" customHeight="1">
      <c r="A4" s="52" t="s">
        <v>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9.5">
      <c r="A5" s="52" t="s">
        <v>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36" customHeight="1">
      <c r="A6" s="52" t="s">
        <v>73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9.5">
      <c r="A7" s="52" t="s">
        <v>67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37.5" customHeight="1">
      <c r="A8" s="52" t="s">
        <v>68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36" customHeight="1">
      <c r="A9" s="50" t="s">
        <v>69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9.5">
      <c r="A10" s="50" t="s">
        <v>66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sheetProtection sheet="1" objects="1" scenarios="1"/>
  <mergeCells count="9">
    <mergeCell ref="A9:L9"/>
    <mergeCell ref="A10:L10"/>
    <mergeCell ref="A3:L3"/>
    <mergeCell ref="A2:L2"/>
    <mergeCell ref="A4:L4"/>
    <mergeCell ref="A5:L5"/>
    <mergeCell ref="A6:L6"/>
    <mergeCell ref="A7:L7"/>
    <mergeCell ref="A8:L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30"/>
  <sheetViews>
    <sheetView zoomScale="70" zoomScaleNormal="70" zoomScalePageLayoutView="0" workbookViewId="0" topLeftCell="A1">
      <selection activeCell="W34" sqref="W34"/>
    </sheetView>
  </sheetViews>
  <sheetFormatPr defaultColWidth="9.140625" defaultRowHeight="15"/>
  <cols>
    <col min="1" max="1" width="14.421875" style="1" customWidth="1"/>
    <col min="2" max="16384" width="9.140625" style="1" customWidth="1"/>
  </cols>
  <sheetData>
    <row r="1" spans="1:4" ht="15.75">
      <c r="A1" s="56" t="s">
        <v>0</v>
      </c>
      <c r="B1" s="56"/>
      <c r="C1" s="56"/>
      <c r="D1" s="56"/>
    </row>
    <row r="3" spans="1:33" ht="15">
      <c r="A3" s="59" t="s">
        <v>2</v>
      </c>
      <c r="B3" s="59" t="s">
        <v>1</v>
      </c>
      <c r="C3" s="59" t="s">
        <v>3</v>
      </c>
      <c r="D3" s="57" t="s">
        <v>74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5">
      <c r="A4" s="60"/>
      <c r="B4" s="60"/>
      <c r="C4" s="6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</row>
    <row r="5" spans="1:33" ht="15">
      <c r="A5" s="53" t="s">
        <v>15</v>
      </c>
      <c r="B5" s="53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">
      <c r="A6" s="55"/>
      <c r="B6" s="5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>
      <c r="A7" s="55"/>
      <c r="B7" s="5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55"/>
      <c r="B8" s="53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55"/>
      <c r="B9" s="5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55"/>
      <c r="B10" s="5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55"/>
      <c r="B11" s="53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55"/>
      <c r="B12" s="5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55"/>
      <c r="B13" s="53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55"/>
      <c r="B14" s="5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55"/>
      <c r="B15" s="4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5">
      <c r="A16" s="55"/>
      <c r="B16" s="4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>
      <c r="A17" s="55"/>
      <c r="B17" s="53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thickBot="1">
      <c r="A18" s="55"/>
      <c r="B18" s="55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thickBot="1">
      <c r="A19" s="58"/>
      <c r="B19" s="47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15">
      <c r="A20" s="53" t="s">
        <v>16</v>
      </c>
      <c r="B20" s="55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55"/>
      <c r="B21" s="5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55"/>
      <c r="B22" s="5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55"/>
      <c r="B23" s="5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55"/>
      <c r="B24" s="5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">
      <c r="A25" s="54"/>
      <c r="B25" s="5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7" spans="1:3" ht="17.25">
      <c r="A27" s="8"/>
      <c r="B27" s="7"/>
      <c r="C27" s="7"/>
    </row>
    <row r="28" spans="1:3" ht="17.25">
      <c r="A28" s="9"/>
      <c r="B28" s="7"/>
      <c r="C28" s="7"/>
    </row>
    <row r="29" spans="1:3" ht="17.25">
      <c r="A29" s="9"/>
      <c r="B29" s="7"/>
      <c r="C29" s="7"/>
    </row>
    <row r="30" spans="1:3" ht="15">
      <c r="A30" s="7"/>
      <c r="B30" s="7"/>
      <c r="C30" s="7"/>
    </row>
  </sheetData>
  <sheetProtection/>
  <mergeCells count="13">
    <mergeCell ref="A20:A25"/>
    <mergeCell ref="C3:C4"/>
    <mergeCell ref="B3:B4"/>
    <mergeCell ref="A3:A4"/>
    <mergeCell ref="B20:B25"/>
    <mergeCell ref="B5:B7"/>
    <mergeCell ref="B8:B10"/>
    <mergeCell ref="B11:B12"/>
    <mergeCell ref="B13:B14"/>
    <mergeCell ref="B17:B18"/>
    <mergeCell ref="A1:D1"/>
    <mergeCell ref="D3:AG3"/>
    <mergeCell ref="A5:A1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I65"/>
  <sheetViews>
    <sheetView zoomScalePageLayoutView="0" workbookViewId="0" topLeftCell="A37">
      <selection activeCell="K55" sqref="K55"/>
    </sheetView>
  </sheetViews>
  <sheetFormatPr defaultColWidth="9.140625" defaultRowHeight="15"/>
  <cols>
    <col min="1" max="1" width="22.421875" style="0" customWidth="1"/>
    <col min="2" max="2" width="15.8515625" style="0" customWidth="1"/>
    <col min="3" max="3" width="16.57421875" style="0" customWidth="1"/>
    <col min="4" max="4" width="16.28125" style="0" customWidth="1"/>
    <col min="5" max="5" width="23.8515625" style="0" customWidth="1"/>
    <col min="6" max="6" width="14.28125" style="0" customWidth="1"/>
    <col min="7" max="7" width="14.57421875" style="0" customWidth="1"/>
    <col min="8" max="8" width="13.28125" style="0" customWidth="1"/>
  </cols>
  <sheetData>
    <row r="2" spans="1:4" ht="15">
      <c r="A2" s="61" t="s">
        <v>60</v>
      </c>
      <c r="B2" s="61"/>
      <c r="C2" s="61"/>
      <c r="D2" s="61"/>
    </row>
    <row r="3" spans="1:7" s="12" customFormat="1" ht="60">
      <c r="A3" s="11" t="str">
        <f>'Analisa Peserta'!B22</f>
        <v>Pemikiran Kritis &amp; Kemahiran Menyelesaikan Masalah</v>
      </c>
      <c r="B3" s="11" t="str">
        <f>'Analisa Peserta'!C22</f>
        <v>Kemahiran Berkomunikasi</v>
      </c>
      <c r="C3" s="11" t="str">
        <f>'Analisa Peserta'!D22</f>
        <v>Kemahiran Kerja Berpasukan</v>
      </c>
      <c r="D3" s="11" t="str">
        <f>'Analisa Peserta'!E22</f>
        <v>Etika &amp; Moral Profesional</v>
      </c>
      <c r="E3" s="11" t="str">
        <f>'Analisa Peserta'!F22</f>
        <v>Pembelajaran Berterusan &amp; Pengurusan Maklumat</v>
      </c>
      <c r="F3" s="11" t="str">
        <f>'Analisa Peserta'!G22</f>
        <v>Kemahiran Keusahawanan</v>
      </c>
      <c r="G3" s="11" t="str">
        <f>'Analisa Peserta'!H22</f>
        <v>Kemahiran Kepimpinan</v>
      </c>
    </row>
    <row r="4" spans="1:9" ht="15">
      <c r="A4" s="10">
        <f>'Analisa Peserta'!B23</f>
        <v>0</v>
      </c>
      <c r="B4" s="10">
        <f>'Analisa Peserta'!C23</f>
        <v>0</v>
      </c>
      <c r="C4" s="10">
        <f>'Analisa Peserta'!D23</f>
        <v>0</v>
      </c>
      <c r="D4" s="10">
        <f>'Analisa Peserta'!E23</f>
        <v>0</v>
      </c>
      <c r="E4" s="10">
        <f>'Analisa Peserta'!F23</f>
        <v>0</v>
      </c>
      <c r="F4" s="10">
        <f>'Analisa Peserta'!G23</f>
        <v>0</v>
      </c>
      <c r="G4" s="10">
        <f>'Analisa Peserta'!H23</f>
        <v>0</v>
      </c>
      <c r="H4" s="13"/>
      <c r="I4" s="13"/>
    </row>
    <row r="5" spans="1:9" ht="15">
      <c r="A5" s="65" t="s">
        <v>70</v>
      </c>
      <c r="B5" s="65"/>
      <c r="C5" s="65"/>
      <c r="D5" s="65"/>
      <c r="E5" s="65"/>
      <c r="F5" s="65"/>
      <c r="G5" s="65"/>
      <c r="H5" s="13"/>
      <c r="I5" s="13"/>
    </row>
    <row r="6" spans="1:9" ht="15">
      <c r="A6" s="66" t="s">
        <v>71</v>
      </c>
      <c r="B6" s="66"/>
      <c r="C6" s="66"/>
      <c r="D6" s="66"/>
      <c r="E6" s="66"/>
      <c r="F6" s="66"/>
      <c r="G6" s="66"/>
      <c r="H6" s="66"/>
      <c r="I6" s="13"/>
    </row>
    <row r="7" spans="1:9" ht="15">
      <c r="A7" s="49"/>
      <c r="B7" s="49"/>
      <c r="C7" s="49"/>
      <c r="D7" s="49"/>
      <c r="E7" s="49"/>
      <c r="F7" s="49"/>
      <c r="G7" s="49"/>
      <c r="H7" s="49"/>
      <c r="I7" s="13"/>
    </row>
    <row r="9" spans="1:4" ht="15">
      <c r="A9" s="62" t="s">
        <v>61</v>
      </c>
      <c r="B9" s="62"/>
      <c r="C9" s="62"/>
      <c r="D9" s="62"/>
    </row>
    <row r="32" spans="1:5" ht="15">
      <c r="A32" s="61" t="s">
        <v>34</v>
      </c>
      <c r="B32" s="61"/>
      <c r="C32" s="61"/>
      <c r="D32" s="61"/>
      <c r="E32" s="61"/>
    </row>
    <row r="33" spans="1:3" ht="15">
      <c r="A33" s="3" t="s">
        <v>37</v>
      </c>
      <c r="B33" s="3" t="s">
        <v>35</v>
      </c>
      <c r="C33" s="3" t="s">
        <v>36</v>
      </c>
    </row>
    <row r="34" spans="1:3" ht="15.75" thickBot="1">
      <c r="A34" s="16" t="s">
        <v>19</v>
      </c>
      <c r="B34" s="15">
        <f>'Analisa Peserta'!B27</f>
        <v>0</v>
      </c>
      <c r="C34" s="15">
        <f>'Analisa Peserta'!C27</f>
        <v>0</v>
      </c>
    </row>
    <row r="35" spans="1:3" ht="15.75" thickBot="1">
      <c r="A35" s="14" t="s">
        <v>38</v>
      </c>
      <c r="B35" s="63">
        <f>SUM(B34:C34)</f>
        <v>0</v>
      </c>
      <c r="C35" s="64"/>
    </row>
    <row r="37" spans="1:5" ht="15">
      <c r="A37" s="61" t="s">
        <v>39</v>
      </c>
      <c r="B37" s="61"/>
      <c r="C37" s="61"/>
      <c r="D37" s="61"/>
      <c r="E37" s="61"/>
    </row>
    <row r="60" spans="1:5" ht="15">
      <c r="A60" s="61" t="s">
        <v>62</v>
      </c>
      <c r="B60" s="61"/>
      <c r="C60" s="61"/>
      <c r="D60" s="61"/>
      <c r="E60" s="61"/>
    </row>
    <row r="61" spans="1:6" ht="45">
      <c r="A61" s="11" t="s">
        <v>54</v>
      </c>
      <c r="B61" s="11" t="s">
        <v>55</v>
      </c>
      <c r="C61" s="11" t="s">
        <v>56</v>
      </c>
      <c r="D61" s="11" t="s">
        <v>59</v>
      </c>
      <c r="E61" s="11" t="s">
        <v>57</v>
      </c>
      <c r="F61" s="11" t="s">
        <v>58</v>
      </c>
    </row>
    <row r="62" spans="1:6" ht="15">
      <c r="A62" s="10">
        <f>'Analisa Peserta'!B40</f>
        <v>0</v>
      </c>
      <c r="B62" s="10">
        <f>'Analisa Peserta'!C40</f>
        <v>0</v>
      </c>
      <c r="C62" s="10">
        <f>'Analisa Peserta'!D40</f>
        <v>0</v>
      </c>
      <c r="D62" s="10">
        <f>'Analisa Peserta'!E40</f>
        <v>0</v>
      </c>
      <c r="E62" s="10">
        <f>'Analisa Peserta'!F40</f>
        <v>0</v>
      </c>
      <c r="F62" s="10">
        <f>'Analisa Peserta'!G40</f>
        <v>0</v>
      </c>
    </row>
    <row r="65" spans="1:5" ht="15">
      <c r="A65" s="61" t="s">
        <v>63</v>
      </c>
      <c r="B65" s="61"/>
      <c r="C65" s="61"/>
      <c r="D65" s="61"/>
      <c r="E65" s="61"/>
    </row>
  </sheetData>
  <sheetProtection pivotTables="0"/>
  <mergeCells count="9">
    <mergeCell ref="A37:E37"/>
    <mergeCell ref="A60:E60"/>
    <mergeCell ref="A65:E65"/>
    <mergeCell ref="A2:D2"/>
    <mergeCell ref="A9:D9"/>
    <mergeCell ref="A32:E32"/>
    <mergeCell ref="B35:C35"/>
    <mergeCell ref="A5:G5"/>
    <mergeCell ref="A6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V40"/>
  <sheetViews>
    <sheetView zoomScale="70" zoomScaleNormal="70" zoomScalePageLayoutView="0" workbookViewId="0" topLeftCell="A16">
      <selection activeCell="B40" sqref="B40"/>
    </sheetView>
  </sheetViews>
  <sheetFormatPr defaultColWidth="9.140625" defaultRowHeight="15"/>
  <cols>
    <col min="1" max="1" width="14.00390625" style="0" customWidth="1"/>
    <col min="2" max="3" width="9.7109375" style="0" bestFit="1" customWidth="1"/>
    <col min="4" max="7" width="9.28125" style="0" bestFit="1" customWidth="1"/>
  </cols>
  <sheetData>
    <row r="1" spans="1:22" ht="15">
      <c r="A1" s="72" t="s">
        <v>17</v>
      </c>
      <c r="B1" s="7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">
      <c r="A3" s="76" t="s">
        <v>18</v>
      </c>
      <c r="B3" s="76" t="s">
        <v>4</v>
      </c>
      <c r="C3" s="76"/>
      <c r="D3" s="76"/>
      <c r="E3" s="76" t="s">
        <v>8</v>
      </c>
      <c r="F3" s="76"/>
      <c r="G3" s="76"/>
      <c r="H3" s="76" t="s">
        <v>9</v>
      </c>
      <c r="I3" s="76"/>
      <c r="J3" s="76" t="s">
        <v>10</v>
      </c>
      <c r="K3" s="76"/>
      <c r="L3" s="18" t="s">
        <v>11</v>
      </c>
      <c r="M3" s="18" t="s">
        <v>12</v>
      </c>
      <c r="N3" s="76" t="s">
        <v>13</v>
      </c>
      <c r="O3" s="76"/>
      <c r="P3" s="77" t="s">
        <v>14</v>
      </c>
      <c r="Q3" s="79" t="s">
        <v>30</v>
      </c>
      <c r="R3" s="80"/>
      <c r="S3" s="80"/>
      <c r="T3" s="80"/>
      <c r="U3" s="80"/>
      <c r="V3" s="81"/>
    </row>
    <row r="4" spans="1:22" ht="15">
      <c r="A4" s="76"/>
      <c r="B4" s="18" t="s">
        <v>5</v>
      </c>
      <c r="C4" s="18" t="s">
        <v>6</v>
      </c>
      <c r="D4" s="18" t="s">
        <v>7</v>
      </c>
      <c r="E4" s="18" t="s">
        <v>5</v>
      </c>
      <c r="F4" s="18" t="s">
        <v>6</v>
      </c>
      <c r="G4" s="18" t="s">
        <v>7</v>
      </c>
      <c r="H4" s="18" t="s">
        <v>5</v>
      </c>
      <c r="I4" s="18" t="s">
        <v>6</v>
      </c>
      <c r="J4" s="18" t="s">
        <v>5</v>
      </c>
      <c r="K4" s="18" t="s">
        <v>6</v>
      </c>
      <c r="L4" s="18" t="s">
        <v>5</v>
      </c>
      <c r="M4" s="18" t="s">
        <v>5</v>
      </c>
      <c r="N4" s="18" t="s">
        <v>5</v>
      </c>
      <c r="O4" s="18" t="s">
        <v>6</v>
      </c>
      <c r="P4" s="78"/>
      <c r="Q4" s="18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</row>
    <row r="5" spans="1:22" ht="15">
      <c r="A5" s="19">
        <v>1</v>
      </c>
      <c r="B5" s="20">
        <f>COUNTIF(Peserta!$D$5:$AG$5,1)</f>
        <v>0</v>
      </c>
      <c r="C5" s="20">
        <f>COUNTIF(Peserta!$D$6:$AG$6,1)</f>
        <v>0</v>
      </c>
      <c r="D5" s="20">
        <f>COUNTIF(Peserta!$D$7:$AG$7,1)</f>
        <v>0</v>
      </c>
      <c r="E5" s="20">
        <f>COUNTIF(Peserta!$D$8:$AG$8,1)</f>
        <v>0</v>
      </c>
      <c r="F5" s="20">
        <f>COUNTIF(Peserta!$D$9:$AG$9,1)</f>
        <v>0</v>
      </c>
      <c r="G5" s="20">
        <f>COUNTIF(Peserta!$D$10:$AG$10,1)</f>
        <v>0</v>
      </c>
      <c r="H5" s="20">
        <f>COUNTIF(Peserta!$D$11:$AG$11,1)</f>
        <v>0</v>
      </c>
      <c r="I5" s="20">
        <f>COUNTIF(Peserta!$D$12:$AG$12,1)</f>
        <v>0</v>
      </c>
      <c r="J5" s="20">
        <f>COUNTIF(Peserta!$D$13:$AG$13,1)</f>
        <v>0</v>
      </c>
      <c r="K5" s="20">
        <f>COUNTIF(Peserta!$D$14:$AG$14,1)</f>
        <v>0</v>
      </c>
      <c r="L5" s="20">
        <f>COUNTIF(Peserta!$D$15:$AG$15,1)</f>
        <v>0</v>
      </c>
      <c r="M5" s="20">
        <f>COUNTIF(Peserta!$D$16:$AG$16,1)</f>
        <v>0</v>
      </c>
      <c r="N5" s="20">
        <f>COUNTIF(Peserta!$D$17:$AG$17,1)</f>
        <v>0</v>
      </c>
      <c r="O5" s="20">
        <f>COUNTIF(Peserta!$D$18:$AG$18,1)</f>
        <v>0</v>
      </c>
      <c r="P5" s="20">
        <f>COUNTIF(Peserta!$D$19:$AG$19,"S")</f>
        <v>0</v>
      </c>
      <c r="Q5" s="20">
        <f>COUNTIF(Peserta!$D$20:$AG$20,1)</f>
        <v>0</v>
      </c>
      <c r="R5" s="20">
        <f>COUNTIF(Peserta!$D$21:$AG$21,1)</f>
        <v>0</v>
      </c>
      <c r="S5" s="20">
        <f>COUNTIF(Peserta!$D$22:$AG$22,1)</f>
        <v>0</v>
      </c>
      <c r="T5" s="20">
        <f>COUNTIF(Peserta!$D$23:$AG$23,1)</f>
        <v>0</v>
      </c>
      <c r="U5" s="20">
        <f>COUNTIF(Peserta!$D$24:$AG$24,1)</f>
        <v>0</v>
      </c>
      <c r="V5" s="20">
        <f>COUNTIF(Peserta!$D$25:$AG$25,1)</f>
        <v>0</v>
      </c>
    </row>
    <row r="6" spans="1:22" ht="15">
      <c r="A6" s="19">
        <v>2</v>
      </c>
      <c r="B6" s="20">
        <f>COUNTIF(Peserta!$D$5:$AG$5,2)</f>
        <v>0</v>
      </c>
      <c r="C6" s="20">
        <f>COUNTIF(Peserta!$D$6:$AG$6,2)</f>
        <v>0</v>
      </c>
      <c r="D6" s="20">
        <f>COUNTIF(Peserta!$D$7:$AG$7,2)</f>
        <v>0</v>
      </c>
      <c r="E6" s="20">
        <f>COUNTIF(Peserta!$D$8:$AG$8,2)</f>
        <v>0</v>
      </c>
      <c r="F6" s="20">
        <f>COUNTIF(Peserta!$D$9:$AG$9,2)</f>
        <v>0</v>
      </c>
      <c r="G6" s="20">
        <f>COUNTIF(Peserta!$D$10:$AG$10,2)</f>
        <v>0</v>
      </c>
      <c r="H6" s="20">
        <f>COUNTIF(Peserta!$D$11:$AG$11,2)</f>
        <v>0</v>
      </c>
      <c r="I6" s="20">
        <f>COUNTIF(Peserta!$D$12:$AG$12,2)</f>
        <v>0</v>
      </c>
      <c r="J6" s="20">
        <f>COUNTIF(Peserta!$D$13:$AG$13,2)</f>
        <v>0</v>
      </c>
      <c r="K6" s="20">
        <f>COUNTIF(Peserta!$D$14:$AG$14,2)</f>
        <v>0</v>
      </c>
      <c r="L6" s="20">
        <f>COUNTIF(Peserta!$D$15:$AG$15,2)</f>
        <v>0</v>
      </c>
      <c r="M6" s="20">
        <f>COUNTIF(Peserta!$D$16:$AG$16,2)</f>
        <v>0</v>
      </c>
      <c r="N6" s="20">
        <f>COUNTIF(Peserta!$D$17:$AG$17,2)</f>
        <v>0</v>
      </c>
      <c r="O6" s="20">
        <f>COUNTIF(Peserta!$D$18:$AG$18,2)</f>
        <v>0</v>
      </c>
      <c r="P6" s="20">
        <f>COUNTIF(Peserta!$D$19:$AG$19,"TS")</f>
        <v>0</v>
      </c>
      <c r="Q6" s="20">
        <f>COUNTIF(Peserta!$D$20:$AG$20,2)</f>
        <v>0</v>
      </c>
      <c r="R6" s="20">
        <f>COUNTIF(Peserta!$D$21:$AG$21,2)</f>
        <v>0</v>
      </c>
      <c r="S6" s="20">
        <f>COUNTIF(Peserta!$D$22:$AG$22,2)</f>
        <v>0</v>
      </c>
      <c r="T6" s="20">
        <f>COUNTIF(Peserta!$D$23:$AG$23,2)</f>
        <v>0</v>
      </c>
      <c r="U6" s="20">
        <f>COUNTIF(Peserta!$D$24:$AG$24,2)</f>
        <v>0</v>
      </c>
      <c r="V6" s="20">
        <f>COUNTIF(Peserta!$D$25:$AG$25,2)</f>
        <v>0</v>
      </c>
    </row>
    <row r="7" spans="1:22" ht="15">
      <c r="A7" s="19">
        <v>3</v>
      </c>
      <c r="B7" s="20">
        <f>COUNTIF(Peserta!$D$5:$AG$5,3)</f>
        <v>0</v>
      </c>
      <c r="C7" s="20">
        <f>COUNTIF(Peserta!$D$6:$AG$6,3)</f>
        <v>0</v>
      </c>
      <c r="D7" s="20">
        <f>COUNTIF(Peserta!$D$7:$AG$7,3)</f>
        <v>0</v>
      </c>
      <c r="E7" s="20">
        <f>COUNTIF(Peserta!$D$8:$AG$8,3)</f>
        <v>0</v>
      </c>
      <c r="F7" s="20">
        <f>COUNTIF(Peserta!$D$9:$AG$9,3)</f>
        <v>0</v>
      </c>
      <c r="G7" s="20">
        <f>COUNTIF(Peserta!$D$10:$AG$10,3)</f>
        <v>0</v>
      </c>
      <c r="H7" s="20">
        <f>COUNTIF(Peserta!$D$11:$AG$11,3)</f>
        <v>0</v>
      </c>
      <c r="I7" s="20">
        <f>COUNTIF(Peserta!$D$12:$AG$12,3)</f>
        <v>0</v>
      </c>
      <c r="J7" s="20">
        <f>COUNTIF(Peserta!$D$13:$AG$13,3)</f>
        <v>0</v>
      </c>
      <c r="K7" s="20">
        <f>COUNTIF(Peserta!$D$14:$AG$14,3)</f>
        <v>0</v>
      </c>
      <c r="L7" s="20">
        <f>COUNTIF(Peserta!$D$15:$AG$15,3)</f>
        <v>0</v>
      </c>
      <c r="M7" s="20">
        <f>COUNTIF(Peserta!$D$16:$AG$16,3)</f>
        <v>0</v>
      </c>
      <c r="N7" s="20">
        <f>COUNTIF(Peserta!$D$17:$AG$17,3)</f>
        <v>0</v>
      </c>
      <c r="O7" s="20">
        <f>COUNTIF(Peserta!$D$18:$AG$18,3)</f>
        <v>0</v>
      </c>
      <c r="P7" s="21"/>
      <c r="Q7" s="20">
        <f>COUNTIF(Peserta!$D$20:$AG$20,3)</f>
        <v>0</v>
      </c>
      <c r="R7" s="20">
        <f>COUNTIF(Peserta!$D$21:$AG$21,3)</f>
        <v>0</v>
      </c>
      <c r="S7" s="20">
        <f>COUNTIF(Peserta!$D$22:$AG$22,3)</f>
        <v>0</v>
      </c>
      <c r="T7" s="20">
        <f>COUNTIF(Peserta!$D$23:$AG$23,3)</f>
        <v>0</v>
      </c>
      <c r="U7" s="20">
        <f>COUNTIF(Peserta!$D$24:$AG$24,3)</f>
        <v>0</v>
      </c>
      <c r="V7" s="20">
        <f>COUNTIF(Peserta!$D$25:$AG$25,3)</f>
        <v>0</v>
      </c>
    </row>
    <row r="8" spans="1:22" ht="15">
      <c r="A8" s="19">
        <v>4</v>
      </c>
      <c r="B8" s="20">
        <f>COUNTIF(Peserta!$D$5:$AG$5,4)</f>
        <v>0</v>
      </c>
      <c r="C8" s="20">
        <f>COUNTIF(Peserta!$D$6:$AG$6,4)</f>
        <v>0</v>
      </c>
      <c r="D8" s="20">
        <f>COUNTIF(Peserta!$D$7:$AG$7,4)</f>
        <v>0</v>
      </c>
      <c r="E8" s="20">
        <f>COUNTIF(Peserta!$D$8:$AG$8,4)</f>
        <v>0</v>
      </c>
      <c r="F8" s="20">
        <f>COUNTIF(Peserta!$D$9:$AG$9,4)</f>
        <v>0</v>
      </c>
      <c r="G8" s="20">
        <f>COUNTIF(Peserta!$D$10:$AG$10,4)</f>
        <v>0</v>
      </c>
      <c r="H8" s="20">
        <f>COUNTIF(Peserta!$D$11:$AG$11,4)</f>
        <v>0</v>
      </c>
      <c r="I8" s="20">
        <f>COUNTIF(Peserta!$D$12:$AG$12,4)</f>
        <v>0</v>
      </c>
      <c r="J8" s="20">
        <f>COUNTIF(Peserta!$D$13:$AG$13,4)</f>
        <v>0</v>
      </c>
      <c r="K8" s="20">
        <f>COUNTIF(Peserta!$D$14:$AG$14,4)</f>
        <v>0</v>
      </c>
      <c r="L8" s="20">
        <f>COUNTIF(Peserta!$D$15:$AG$15,4)</f>
        <v>0</v>
      </c>
      <c r="M8" s="20">
        <f>COUNTIF(Peserta!$D$16:$AG$16,4)</f>
        <v>0</v>
      </c>
      <c r="N8" s="20">
        <f>COUNTIF(Peserta!$D$17:$AG$17,4)</f>
        <v>0</v>
      </c>
      <c r="O8" s="20">
        <f>COUNTIF(Peserta!$D$18:$AG$18,4)</f>
        <v>0</v>
      </c>
      <c r="P8" s="21"/>
      <c r="Q8" s="20">
        <f>COUNTIF(Peserta!$D$20:$AG$20,4)</f>
        <v>0</v>
      </c>
      <c r="R8" s="20">
        <f>COUNTIF(Peserta!$D$21:$AG$21,4)</f>
        <v>0</v>
      </c>
      <c r="S8" s="20">
        <f>COUNTIF(Peserta!$D$22:$AG$22,4)</f>
        <v>0</v>
      </c>
      <c r="T8" s="20">
        <f>COUNTIF(Peserta!$D$23:$AG$23,4)</f>
        <v>0</v>
      </c>
      <c r="U8" s="20">
        <f>COUNTIF(Peserta!$D$24:$AG$24,4)</f>
        <v>0</v>
      </c>
      <c r="V8" s="20">
        <f>COUNTIF(Peserta!$D$25:$AG$25,4)</f>
        <v>0</v>
      </c>
    </row>
    <row r="9" spans="1:22" ht="15.75" thickBot="1">
      <c r="A9" s="22">
        <v>5</v>
      </c>
      <c r="B9" s="23">
        <f>COUNTIF(Peserta!$D$5:$AG$5,5)</f>
        <v>0</v>
      </c>
      <c r="C9" s="23">
        <f>COUNTIF(Peserta!$D$6:$AG$6,5)</f>
        <v>0</v>
      </c>
      <c r="D9" s="23">
        <f>COUNTIF(Peserta!$D$7:$AG$7,5)</f>
        <v>0</v>
      </c>
      <c r="E9" s="23">
        <f>COUNTIF(Peserta!$D$8:$AG$8,5)</f>
        <v>0</v>
      </c>
      <c r="F9" s="23">
        <f>COUNTIF(Peserta!$D$9:$AG$9,5)</f>
        <v>0</v>
      </c>
      <c r="G9" s="23">
        <f>COUNTIF(Peserta!$D$10:$AG$10,5)</f>
        <v>0</v>
      </c>
      <c r="H9" s="23">
        <f>COUNTIF(Peserta!$D$11:$AG$11,5)</f>
        <v>0</v>
      </c>
      <c r="I9" s="23">
        <f>COUNTIF(Peserta!$D$12:$AG$12,5)</f>
        <v>0</v>
      </c>
      <c r="J9" s="23">
        <f>COUNTIF(Peserta!$D$13:$AG$13,5)</f>
        <v>0</v>
      </c>
      <c r="K9" s="23">
        <f>COUNTIF(Peserta!$D$14:$AG$14,5)</f>
        <v>0</v>
      </c>
      <c r="L9" s="23">
        <f>COUNTIF(Peserta!$D$15:$AG$15,5)</f>
        <v>0</v>
      </c>
      <c r="M9" s="23">
        <f>COUNTIF(Peserta!$D$16:$AG$16,5)</f>
        <v>0</v>
      </c>
      <c r="N9" s="23">
        <f>COUNTIF(Peserta!$D$17:$AG$17,5)</f>
        <v>0</v>
      </c>
      <c r="O9" s="23">
        <f>COUNTIF(Peserta!$D$18:$AG$18,5)</f>
        <v>0</v>
      </c>
      <c r="P9" s="24"/>
      <c r="Q9" s="23">
        <f>COUNTIF(Peserta!$D$20:$AG$20,5)</f>
        <v>0</v>
      </c>
      <c r="R9" s="23">
        <f>COUNTIF(Peserta!$D$21:$AG$21,5)</f>
        <v>0</v>
      </c>
      <c r="S9" s="23">
        <f>COUNTIF(Peserta!$D$22:$AG$22,5)</f>
        <v>0</v>
      </c>
      <c r="T9" s="23">
        <f>COUNTIF(Peserta!$D$23:$AG$23,5)</f>
        <v>0</v>
      </c>
      <c r="U9" s="23">
        <f>COUNTIF(Peserta!$D$24:$AG$24,5)</f>
        <v>0</v>
      </c>
      <c r="V9" s="23">
        <f>COUNTIF(Peserta!$D$25:$AG$25,5)</f>
        <v>0</v>
      </c>
    </row>
    <row r="10" spans="1:22" ht="15.75" thickBot="1">
      <c r="A10" s="25" t="s">
        <v>19</v>
      </c>
      <c r="B10" s="26">
        <f aca="true" t="shared" si="0" ref="B10:O10">SUM(B5:B9)</f>
        <v>0</v>
      </c>
      <c r="C10" s="26">
        <f t="shared" si="0"/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aca="true" t="shared" si="1" ref="P10:V10">SUM(P5:P9)</f>
        <v>0</v>
      </c>
      <c r="Q10" s="26">
        <f t="shared" si="1"/>
        <v>0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7">
        <f t="shared" si="1"/>
        <v>0</v>
      </c>
    </row>
    <row r="11" spans="1:22" ht="15.7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5">
      <c r="A12" s="73" t="s">
        <v>20</v>
      </c>
      <c r="B12" s="28">
        <f>A5*B5</f>
        <v>0</v>
      </c>
      <c r="C12" s="29">
        <f>A5*C5</f>
        <v>0</v>
      </c>
      <c r="D12" s="29">
        <f>A5*D5</f>
        <v>0</v>
      </c>
      <c r="E12" s="29">
        <f>A5*E5</f>
        <v>0</v>
      </c>
      <c r="F12" s="29">
        <f>A5*F5</f>
        <v>0</v>
      </c>
      <c r="G12" s="29">
        <f>A5*G5</f>
        <v>0</v>
      </c>
      <c r="H12" s="29">
        <f>A5*H5</f>
        <v>0</v>
      </c>
      <c r="I12" s="29">
        <f>A5*I5</f>
        <v>0</v>
      </c>
      <c r="J12" s="29">
        <f>A5*J5</f>
        <v>0</v>
      </c>
      <c r="K12" s="29">
        <f>A5*K5</f>
        <v>0</v>
      </c>
      <c r="L12" s="29">
        <f>A5*L5</f>
        <v>0</v>
      </c>
      <c r="M12" s="29">
        <f>A5*M5</f>
        <v>0</v>
      </c>
      <c r="N12" s="29">
        <f>A5*N5</f>
        <v>0</v>
      </c>
      <c r="O12" s="30">
        <f>A5*O5</f>
        <v>0</v>
      </c>
      <c r="P12" s="17"/>
      <c r="Q12" s="17"/>
      <c r="R12" s="17"/>
      <c r="S12" s="17"/>
      <c r="T12" s="17"/>
      <c r="U12" s="17"/>
      <c r="V12" s="17"/>
    </row>
    <row r="13" spans="1:22" ht="15">
      <c r="A13" s="74"/>
      <c r="B13" s="31">
        <f>A6*B6</f>
        <v>0</v>
      </c>
      <c r="C13" s="20">
        <f>A6*C6</f>
        <v>0</v>
      </c>
      <c r="D13" s="20">
        <f>A6*D6</f>
        <v>0</v>
      </c>
      <c r="E13" s="20">
        <f>A6*E6</f>
        <v>0</v>
      </c>
      <c r="F13" s="20">
        <f>A6*F6</f>
        <v>0</v>
      </c>
      <c r="G13" s="20">
        <f>A6*G6</f>
        <v>0</v>
      </c>
      <c r="H13" s="20">
        <f>A6*H6</f>
        <v>0</v>
      </c>
      <c r="I13" s="20">
        <f>A6*I6</f>
        <v>0</v>
      </c>
      <c r="J13" s="20">
        <f>A6*J6</f>
        <v>0</v>
      </c>
      <c r="K13" s="20">
        <f>A6*K6</f>
        <v>0</v>
      </c>
      <c r="L13" s="20">
        <f>A6*L6</f>
        <v>0</v>
      </c>
      <c r="M13" s="20">
        <f>A6*M6</f>
        <v>0</v>
      </c>
      <c r="N13" s="20">
        <f>A6*N6</f>
        <v>0</v>
      </c>
      <c r="O13" s="32">
        <f>A6*O6</f>
        <v>0</v>
      </c>
      <c r="P13" s="17"/>
      <c r="Q13" s="17"/>
      <c r="R13" s="17"/>
      <c r="S13" s="17"/>
      <c r="T13" s="17"/>
      <c r="U13" s="17"/>
      <c r="V13" s="17"/>
    </row>
    <row r="14" spans="1:22" ht="15">
      <c r="A14" s="74"/>
      <c r="B14" s="31">
        <f>A7*B7</f>
        <v>0</v>
      </c>
      <c r="C14" s="20">
        <f>A7*C7</f>
        <v>0</v>
      </c>
      <c r="D14" s="20">
        <f>A7*D7</f>
        <v>0</v>
      </c>
      <c r="E14" s="20">
        <f>A7*E7</f>
        <v>0</v>
      </c>
      <c r="F14" s="20">
        <f>A7*F7</f>
        <v>0</v>
      </c>
      <c r="G14" s="20">
        <f>A7*G7</f>
        <v>0</v>
      </c>
      <c r="H14" s="20">
        <f>A7*H7</f>
        <v>0</v>
      </c>
      <c r="I14" s="20">
        <f>A7*I7</f>
        <v>0</v>
      </c>
      <c r="J14" s="20">
        <f>A7*J7</f>
        <v>0</v>
      </c>
      <c r="K14" s="20">
        <f>A7*K7</f>
        <v>0</v>
      </c>
      <c r="L14" s="20">
        <f>A7*L7</f>
        <v>0</v>
      </c>
      <c r="M14" s="20">
        <f>A7*M7</f>
        <v>0</v>
      </c>
      <c r="N14" s="20">
        <f>A7*N7</f>
        <v>0</v>
      </c>
      <c r="O14" s="32">
        <f>A7*O7</f>
        <v>0</v>
      </c>
      <c r="P14" s="17"/>
      <c r="Q14" s="17"/>
      <c r="R14" s="17"/>
      <c r="S14" s="17"/>
      <c r="T14" s="17"/>
      <c r="U14" s="17"/>
      <c r="V14" s="17"/>
    </row>
    <row r="15" spans="1:22" ht="15">
      <c r="A15" s="74"/>
      <c r="B15" s="31">
        <f>A8*B8</f>
        <v>0</v>
      </c>
      <c r="C15" s="20">
        <f>A8*C8</f>
        <v>0</v>
      </c>
      <c r="D15" s="20">
        <f>A8*D8</f>
        <v>0</v>
      </c>
      <c r="E15" s="20">
        <f>A8*E8</f>
        <v>0</v>
      </c>
      <c r="F15" s="20">
        <f>A8*F8</f>
        <v>0</v>
      </c>
      <c r="G15" s="20">
        <f>A8*G8</f>
        <v>0</v>
      </c>
      <c r="H15" s="20">
        <f>A8*H8</f>
        <v>0</v>
      </c>
      <c r="I15" s="20">
        <f>A8*I8</f>
        <v>0</v>
      </c>
      <c r="J15" s="20">
        <f>A8*J8</f>
        <v>0</v>
      </c>
      <c r="K15" s="20">
        <f>A8*K8</f>
        <v>0</v>
      </c>
      <c r="L15" s="20"/>
      <c r="M15" s="20">
        <f>A8*M8</f>
        <v>0</v>
      </c>
      <c r="N15" s="20">
        <f>A8*N8</f>
        <v>0</v>
      </c>
      <c r="O15" s="32">
        <f>A8*O8</f>
        <v>0</v>
      </c>
      <c r="P15" s="17"/>
      <c r="Q15" s="17"/>
      <c r="R15" s="17"/>
      <c r="S15" s="17"/>
      <c r="T15" s="17"/>
      <c r="U15" s="17"/>
      <c r="V15" s="17"/>
    </row>
    <row r="16" spans="1:22" ht="15.75" thickBot="1">
      <c r="A16" s="74"/>
      <c r="B16" s="33">
        <f>A9*B9</f>
        <v>0</v>
      </c>
      <c r="C16" s="34">
        <f>A9*C9</f>
        <v>0</v>
      </c>
      <c r="D16" s="34">
        <f>A9*D9</f>
        <v>0</v>
      </c>
      <c r="E16" s="34">
        <f>A9*E9</f>
        <v>0</v>
      </c>
      <c r="F16" s="34">
        <f>A9*F9</f>
        <v>0</v>
      </c>
      <c r="G16" s="34">
        <f>A9*G9</f>
        <v>0</v>
      </c>
      <c r="H16" s="34">
        <f>A9*H9</f>
        <v>0</v>
      </c>
      <c r="I16" s="34">
        <f>A9*I9</f>
        <v>0</v>
      </c>
      <c r="J16" s="34">
        <f>A9*J9</f>
        <v>0</v>
      </c>
      <c r="K16" s="34">
        <f>A9*K9</f>
        <v>0</v>
      </c>
      <c r="L16" s="34">
        <f>A9*L9</f>
        <v>0</v>
      </c>
      <c r="M16" s="34">
        <f>A9*M9</f>
        <v>0</v>
      </c>
      <c r="N16" s="34">
        <f>A9*N9</f>
        <v>0</v>
      </c>
      <c r="O16" s="35">
        <f>A9*O9</f>
        <v>0</v>
      </c>
      <c r="P16" s="17"/>
      <c r="Q16" s="17"/>
      <c r="R16" s="17"/>
      <c r="S16" s="17"/>
      <c r="T16" s="17"/>
      <c r="U16" s="17"/>
      <c r="V16" s="17"/>
    </row>
    <row r="17" spans="1:22" ht="15">
      <c r="A17" s="75"/>
      <c r="B17" s="36">
        <f>SUM(B12:B16)</f>
        <v>0</v>
      </c>
      <c r="C17" s="36">
        <f aca="true" t="shared" si="2" ref="C17:O17">SUM(C12:C16)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>
        <f t="shared" si="2"/>
        <v>0</v>
      </c>
      <c r="P17" s="17"/>
      <c r="Q17" s="17"/>
      <c r="R17" s="17"/>
      <c r="S17" s="17"/>
      <c r="T17" s="17"/>
      <c r="U17" s="17"/>
      <c r="V17" s="17"/>
    </row>
    <row r="18" spans="1:22" ht="15">
      <c r="A18" s="75"/>
      <c r="B18" s="37">
        <f>B17/150</f>
        <v>0</v>
      </c>
      <c r="C18" s="37">
        <f>C17/150</f>
        <v>0</v>
      </c>
      <c r="D18" s="37">
        <f>D17/150</f>
        <v>0</v>
      </c>
      <c r="E18" s="37">
        <f>E17/150</f>
        <v>0</v>
      </c>
      <c r="F18" s="37">
        <f aca="true" t="shared" si="3" ref="F18:O18">F17/150</f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7">
        <f t="shared" si="3"/>
        <v>0</v>
      </c>
      <c r="M18" s="37">
        <f t="shared" si="3"/>
        <v>0</v>
      </c>
      <c r="N18" s="37">
        <f t="shared" si="3"/>
        <v>0</v>
      </c>
      <c r="O18" s="37">
        <f t="shared" si="3"/>
        <v>0</v>
      </c>
      <c r="P18" s="17"/>
      <c r="Q18" s="17"/>
      <c r="R18" s="17"/>
      <c r="S18" s="17"/>
      <c r="T18" s="17"/>
      <c r="U18" s="17"/>
      <c r="V18" s="17"/>
    </row>
    <row r="19" spans="1:22" ht="15">
      <c r="A19" s="75"/>
      <c r="B19" s="38" t="s">
        <v>21</v>
      </c>
      <c r="C19" s="38" t="s">
        <v>40</v>
      </c>
      <c r="D19" s="38" t="s">
        <v>41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  <c r="K19" s="38" t="s">
        <v>48</v>
      </c>
      <c r="L19" s="38" t="s">
        <v>49</v>
      </c>
      <c r="M19" s="38" t="s">
        <v>50</v>
      </c>
      <c r="N19" s="38" t="s">
        <v>51</v>
      </c>
      <c r="O19" s="38" t="s">
        <v>52</v>
      </c>
      <c r="P19" s="17"/>
      <c r="Q19" s="17"/>
      <c r="R19" s="17"/>
      <c r="S19" s="17"/>
      <c r="T19" s="17"/>
      <c r="U19" s="17"/>
      <c r="V19" s="17"/>
    </row>
    <row r="20" spans="1:22" ht="15">
      <c r="A20" s="71"/>
      <c r="B20" s="37">
        <f>B18*5</f>
        <v>0</v>
      </c>
      <c r="C20" s="37">
        <f>C18*5</f>
        <v>0</v>
      </c>
      <c r="D20" s="37">
        <f>D18*5</f>
        <v>0</v>
      </c>
      <c r="E20" s="37">
        <f>E18*5</f>
        <v>0</v>
      </c>
      <c r="F20" s="37">
        <f>F18*5</f>
        <v>0</v>
      </c>
      <c r="G20" s="37">
        <f aca="true" t="shared" si="4" ref="G20:O20">G18*5</f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17"/>
      <c r="Q20" s="17"/>
      <c r="R20" s="17"/>
      <c r="S20" s="17"/>
      <c r="T20" s="17"/>
      <c r="U20" s="17"/>
      <c r="V20" s="17"/>
    </row>
    <row r="21" spans="1:22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73.5" customHeight="1">
      <c r="A22" s="70" t="s">
        <v>22</v>
      </c>
      <c r="B22" s="39" t="s">
        <v>23</v>
      </c>
      <c r="C22" s="39" t="s">
        <v>24</v>
      </c>
      <c r="D22" s="39" t="s">
        <v>25</v>
      </c>
      <c r="E22" s="39" t="s">
        <v>26</v>
      </c>
      <c r="F22" s="39" t="s">
        <v>27</v>
      </c>
      <c r="G22" s="39" t="s">
        <v>28</v>
      </c>
      <c r="H22" s="39" t="s">
        <v>29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71"/>
      <c r="B23" s="40">
        <f>AVERAGE(B20:D20)</f>
        <v>0</v>
      </c>
      <c r="C23" s="40">
        <f>AVERAGE(E20:G20)</f>
        <v>0</v>
      </c>
      <c r="D23" s="40">
        <f>AVERAGE(H20:I20)</f>
        <v>0</v>
      </c>
      <c r="E23" s="40">
        <f>AVERAGE(J20:K20)</f>
        <v>0</v>
      </c>
      <c r="F23" s="40">
        <f>AVERAGE(L20)</f>
        <v>0</v>
      </c>
      <c r="G23" s="40">
        <f>AVERAGE(M20)</f>
        <v>0</v>
      </c>
      <c r="H23" s="40">
        <f>AVERAGE(N20:O20)</f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37.5" customHeight="1">
      <c r="A26" s="67" t="s">
        <v>31</v>
      </c>
      <c r="B26" s="41" t="s">
        <v>32</v>
      </c>
      <c r="C26" s="42" t="s">
        <v>33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36" customHeight="1">
      <c r="A27" s="67"/>
      <c r="B27" s="20">
        <f>P5</f>
        <v>0</v>
      </c>
      <c r="C27" s="20">
        <f>P6</f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68" t="s">
        <v>53</v>
      </c>
      <c r="B29" s="28">
        <f>A5*Q5</f>
        <v>0</v>
      </c>
      <c r="C29" s="29">
        <f>$A5*$R5</f>
        <v>0</v>
      </c>
      <c r="D29" s="29">
        <f>$A5*$S5</f>
        <v>0</v>
      </c>
      <c r="E29" s="29">
        <f>$A5*$T5</f>
        <v>0</v>
      </c>
      <c r="F29" s="29">
        <f>$A5*$U5</f>
        <v>0</v>
      </c>
      <c r="G29" s="30">
        <f>$A5*$V5</f>
        <v>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68"/>
      <c r="B30" s="31">
        <f>A6*Q6</f>
        <v>0</v>
      </c>
      <c r="C30" s="20">
        <f>$A6*$R6</f>
        <v>0</v>
      </c>
      <c r="D30" s="20">
        <f>$A6*$S6</f>
        <v>0</v>
      </c>
      <c r="E30" s="20">
        <f>$A6*$T6</f>
        <v>0</v>
      </c>
      <c r="F30" s="20">
        <f>$A6*$U6</f>
        <v>0</v>
      </c>
      <c r="G30" s="32">
        <f>$A6*$V6</f>
        <v>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68"/>
      <c r="B31" s="31">
        <f>A7*Q7</f>
        <v>0</v>
      </c>
      <c r="C31" s="20">
        <f>$A7*$R7</f>
        <v>0</v>
      </c>
      <c r="D31" s="20">
        <f>$A7*$S7</f>
        <v>0</v>
      </c>
      <c r="E31" s="20">
        <f>$A7*$T7</f>
        <v>0</v>
      </c>
      <c r="F31" s="20">
        <f>$A7*$U7</f>
        <v>0</v>
      </c>
      <c r="G31" s="32">
        <f>$A7*$V7</f>
        <v>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68"/>
      <c r="B32" s="31">
        <f>A8*Q8</f>
        <v>0</v>
      </c>
      <c r="C32" s="20">
        <f>$A8*$R8</f>
        <v>0</v>
      </c>
      <c r="D32" s="20">
        <f>$A8*$S8</f>
        <v>0</v>
      </c>
      <c r="E32" s="20">
        <f>$A8*$T8</f>
        <v>0</v>
      </c>
      <c r="F32" s="20">
        <f>$A8*$U8</f>
        <v>0</v>
      </c>
      <c r="G32" s="32">
        <f>$A8*$V8</f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.75" thickBot="1">
      <c r="A33" s="68"/>
      <c r="B33" s="33">
        <f>A9*Q9</f>
        <v>0</v>
      </c>
      <c r="C33" s="34">
        <f>$A9*$R9</f>
        <v>0</v>
      </c>
      <c r="D33" s="34">
        <f>$A9*$S9</f>
        <v>0</v>
      </c>
      <c r="E33" s="34">
        <f>$A9*$T9</f>
        <v>0</v>
      </c>
      <c r="F33" s="34">
        <f>$A9*$U9</f>
        <v>0</v>
      </c>
      <c r="G33" s="35">
        <f>$A9*$V9</f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69"/>
      <c r="B34" s="43">
        <f aca="true" t="shared" si="5" ref="B34:G34">SUM(B29:B33)</f>
        <v>0</v>
      </c>
      <c r="C34" s="43">
        <f t="shared" si="5"/>
        <v>0</v>
      </c>
      <c r="D34" s="43">
        <f t="shared" si="5"/>
        <v>0</v>
      </c>
      <c r="E34" s="43">
        <f t="shared" si="5"/>
        <v>0</v>
      </c>
      <c r="F34" s="43">
        <f t="shared" si="5"/>
        <v>0</v>
      </c>
      <c r="G34" s="43">
        <f t="shared" si="5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69"/>
      <c r="B35" s="44">
        <f aca="true" t="shared" si="6" ref="B35:G35">B34/150</f>
        <v>0</v>
      </c>
      <c r="C35" s="44">
        <f t="shared" si="6"/>
        <v>0</v>
      </c>
      <c r="D35" s="44">
        <f t="shared" si="6"/>
        <v>0</v>
      </c>
      <c r="E35" s="44">
        <f t="shared" si="6"/>
        <v>0</v>
      </c>
      <c r="F35" s="44">
        <f t="shared" si="6"/>
        <v>0</v>
      </c>
      <c r="G35" s="44">
        <f t="shared" si="6"/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69"/>
      <c r="B36" s="45">
        <v>1</v>
      </c>
      <c r="C36" s="45">
        <v>2</v>
      </c>
      <c r="D36" s="45">
        <v>3</v>
      </c>
      <c r="E36" s="45">
        <v>4</v>
      </c>
      <c r="F36" s="45">
        <v>5</v>
      </c>
      <c r="G36" s="45">
        <v>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69"/>
      <c r="B37" s="44">
        <f aca="true" t="shared" si="7" ref="B37:G37">B35*5</f>
        <v>0</v>
      </c>
      <c r="C37" s="44">
        <f t="shared" si="7"/>
        <v>0</v>
      </c>
      <c r="D37" s="44">
        <f t="shared" si="7"/>
        <v>0</v>
      </c>
      <c r="E37" s="44">
        <f t="shared" si="7"/>
        <v>0</v>
      </c>
      <c r="F37" s="44">
        <f t="shared" si="7"/>
        <v>0</v>
      </c>
      <c r="G37" s="44">
        <f t="shared" si="7"/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71.25" customHeight="1">
      <c r="A39" s="70" t="s">
        <v>22</v>
      </c>
      <c r="B39" s="39" t="s">
        <v>54</v>
      </c>
      <c r="C39" s="39" t="s">
        <v>55</v>
      </c>
      <c r="D39" s="39" t="s">
        <v>56</v>
      </c>
      <c r="E39" s="39" t="s">
        <v>59</v>
      </c>
      <c r="F39" s="39" t="s">
        <v>57</v>
      </c>
      <c r="G39" s="39" t="s">
        <v>58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5">
      <c r="A40" s="71"/>
      <c r="B40" s="46">
        <f aca="true" t="shared" si="8" ref="B40:G40">B37</f>
        <v>0</v>
      </c>
      <c r="C40" s="46">
        <f t="shared" si="8"/>
        <v>0</v>
      </c>
      <c r="D40" s="46">
        <f t="shared" si="8"/>
        <v>0</v>
      </c>
      <c r="E40" s="46">
        <f t="shared" si="8"/>
        <v>0</v>
      </c>
      <c r="F40" s="46">
        <f t="shared" si="8"/>
        <v>0</v>
      </c>
      <c r="G40" s="46">
        <f t="shared" si="8"/>
        <v>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</sheetData>
  <sheetProtection/>
  <mergeCells count="14">
    <mergeCell ref="P3:P4"/>
    <mergeCell ref="Q3:V3"/>
    <mergeCell ref="B3:D3"/>
    <mergeCell ref="E3:G3"/>
    <mergeCell ref="H3:I3"/>
    <mergeCell ref="J3:K3"/>
    <mergeCell ref="N3:O3"/>
    <mergeCell ref="A26:A27"/>
    <mergeCell ref="A29:A37"/>
    <mergeCell ref="A39:A40"/>
    <mergeCell ref="A1:B1"/>
    <mergeCell ref="A12:A20"/>
    <mergeCell ref="A22:A23"/>
    <mergeCell ref="A3:A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2018-11-01T08:58:51Z</dcterms:created>
  <dcterms:modified xsi:type="dcterms:W3CDTF">2019-05-15T01:02:41Z</dcterms:modified>
  <cp:category/>
  <cp:version/>
  <cp:contentType/>
  <cp:contentStatus/>
</cp:coreProperties>
</file>